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ettsche\Desktop\BST3_2020\2020_05_29_1\"/>
    </mc:Choice>
  </mc:AlternateContent>
  <bookViews>
    <workbookView xWindow="0" yWindow="0" windowWidth="20490" windowHeight="7770"/>
  </bookViews>
  <sheets>
    <sheet name="ÜBSP11_THIIO" sheetId="2" r:id="rId1"/>
    <sheet name="Variante" sheetId="3" r:id="rId2"/>
  </sheets>
  <definedNames>
    <definedName name="_xlnm.Print_Area" localSheetId="0">ÜBSP11_THIIO!$A$1:$J$60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3" l="1"/>
  <c r="C32" i="3" s="1"/>
  <c r="D32" i="3" s="1"/>
  <c r="F32" i="3" s="1"/>
  <c r="E32" i="3" l="1"/>
  <c r="C32" i="2"/>
  <c r="H32" i="3" l="1"/>
  <c r="G32" i="3"/>
  <c r="D32" i="2"/>
  <c r="F32" i="2" s="1"/>
  <c r="E32" i="2"/>
  <c r="I31" i="2"/>
  <c r="I32" i="3" l="1"/>
  <c r="C33" i="3" s="1"/>
  <c r="E33" i="3" s="1"/>
  <c r="H32" i="2"/>
  <c r="G32" i="2"/>
  <c r="D33" i="3" l="1"/>
  <c r="F33" i="3" s="1"/>
  <c r="H33" i="3" s="1"/>
  <c r="I32" i="2"/>
  <c r="C33" i="2" s="1"/>
  <c r="G33" i="3" l="1"/>
  <c r="I33" i="3" s="1"/>
  <c r="C34" i="3" s="1"/>
  <c r="E33" i="2"/>
  <c r="D33" i="2"/>
  <c r="F33" i="2" s="1"/>
  <c r="E34" i="3" l="1"/>
  <c r="D34" i="3"/>
  <c r="F34" i="3" s="1"/>
  <c r="G33" i="2"/>
  <c r="H33" i="2"/>
  <c r="I33" i="2" s="1"/>
  <c r="H34" i="3" l="1"/>
  <c r="G34" i="3"/>
  <c r="C34" i="2"/>
  <c r="D34" i="2" s="1"/>
  <c r="F34" i="2" s="1"/>
  <c r="E34" i="2"/>
  <c r="I34" i="3" l="1"/>
  <c r="C35" i="3" s="1"/>
  <c r="E35" i="3" s="1"/>
  <c r="H34" i="2"/>
  <c r="G34" i="2"/>
  <c r="D35" i="3" l="1"/>
  <c r="F35" i="3" s="1"/>
  <c r="G35" i="3" s="1"/>
  <c r="I34" i="2"/>
  <c r="C35" i="2" s="1"/>
  <c r="H35" i="3" l="1"/>
  <c r="I35" i="3" s="1"/>
  <c r="C36" i="3" s="1"/>
  <c r="D36" i="3" s="1"/>
  <c r="F36" i="3" s="1"/>
  <c r="E35" i="2"/>
  <c r="D35" i="2"/>
  <c r="E36" i="3" l="1"/>
  <c r="H36" i="3" s="1"/>
  <c r="F35" i="2"/>
  <c r="H35" i="2" s="1"/>
  <c r="G36" i="3" l="1"/>
  <c r="I36" i="3" s="1"/>
  <c r="C37" i="3" s="1"/>
  <c r="E37" i="3" s="1"/>
  <c r="G35" i="2"/>
  <c r="I35" i="2" s="1"/>
  <c r="D37" i="3" l="1"/>
  <c r="F37" i="3" s="1"/>
  <c r="H37" i="3" s="1"/>
  <c r="C36" i="2"/>
  <c r="D36" i="2" s="1"/>
  <c r="F36" i="2" s="1"/>
  <c r="G37" i="3" l="1"/>
  <c r="I37" i="3" s="1"/>
  <c r="C38" i="3" s="1"/>
  <c r="E36" i="2"/>
  <c r="H36" i="2" s="1"/>
  <c r="E38" i="3" l="1"/>
  <c r="D38" i="3"/>
  <c r="F38" i="3" s="1"/>
  <c r="G36" i="2"/>
  <c r="I36" i="2" s="1"/>
  <c r="C37" i="2" s="1"/>
  <c r="D37" i="2" s="1"/>
  <c r="F37" i="2" s="1"/>
  <c r="H38" i="3" l="1"/>
  <c r="G38" i="3"/>
  <c r="E37" i="2"/>
  <c r="G37" i="2" s="1"/>
  <c r="I38" i="3" l="1"/>
  <c r="C39" i="3" s="1"/>
  <c r="E39" i="3" s="1"/>
  <c r="H37" i="2"/>
  <c r="I37" i="2" s="1"/>
  <c r="C38" i="2" s="1"/>
  <c r="D39" i="3" l="1"/>
  <c r="F39" i="3" s="1"/>
  <c r="G39" i="3" s="1"/>
  <c r="E38" i="2"/>
  <c r="D38" i="2"/>
  <c r="F38" i="2" s="1"/>
  <c r="H39" i="3" l="1"/>
  <c r="I39" i="3" s="1"/>
  <c r="C40" i="3" s="1"/>
  <c r="D40" i="3" s="1"/>
  <c r="F40" i="3" s="1"/>
  <c r="G38" i="2"/>
  <c r="H38" i="2"/>
  <c r="I38" i="2" s="1"/>
  <c r="C39" i="2" s="1"/>
  <c r="E40" i="3" l="1"/>
  <c r="H40" i="3" s="1"/>
  <c r="D39" i="2"/>
  <c r="F39" i="2" s="1"/>
  <c r="E39" i="2"/>
  <c r="G39" i="2" s="1"/>
  <c r="G40" i="3" l="1"/>
  <c r="I40" i="3" s="1"/>
  <c r="C41" i="3" s="1"/>
  <c r="E41" i="3" s="1"/>
  <c r="H39" i="2"/>
  <c r="I39" i="2" s="1"/>
  <c r="C40" i="2" s="1"/>
  <c r="D41" i="3" l="1"/>
  <c r="F41" i="3" s="1"/>
  <c r="H41" i="3" s="1"/>
  <c r="D40" i="2"/>
  <c r="F40" i="2" s="1"/>
  <c r="E40" i="2"/>
  <c r="G41" i="3" l="1"/>
  <c r="I41" i="3" s="1"/>
  <c r="C42" i="3" s="1"/>
  <c r="G40" i="2"/>
  <c r="H40" i="2"/>
  <c r="I40" i="2" s="1"/>
  <c r="C41" i="2" s="1"/>
  <c r="E42" i="3" l="1"/>
  <c r="D42" i="3"/>
  <c r="F42" i="3" s="1"/>
  <c r="D41" i="2"/>
  <c r="F41" i="2" s="1"/>
  <c r="E41" i="2"/>
  <c r="H42" i="3" l="1"/>
  <c r="G42" i="3"/>
  <c r="H41" i="2"/>
  <c r="G41" i="2"/>
  <c r="I41" i="2" s="1"/>
  <c r="C42" i="2" s="1"/>
  <c r="I42" i="3" l="1"/>
  <c r="C43" i="3" s="1"/>
  <c r="E43" i="3" s="1"/>
  <c r="D42" i="2"/>
  <c r="F42" i="2" s="1"/>
  <c r="E42" i="2"/>
  <c r="D43" i="3" l="1"/>
  <c r="F43" i="3" s="1"/>
  <c r="G43" i="3" s="1"/>
  <c r="G42" i="2"/>
  <c r="H42" i="2"/>
  <c r="H43" i="3" l="1"/>
  <c r="I43" i="3" s="1"/>
  <c r="C44" i="3" s="1"/>
  <c r="D44" i="3" s="1"/>
  <c r="F44" i="3" s="1"/>
  <c r="I42" i="2"/>
  <c r="C43" i="2" s="1"/>
  <c r="E44" i="3" l="1"/>
  <c r="H44" i="3" s="1"/>
  <c r="E43" i="2"/>
  <c r="D43" i="2"/>
  <c r="F43" i="2" s="1"/>
  <c r="G44" i="3" l="1"/>
  <c r="I44" i="3" s="1"/>
  <c r="C45" i="3" s="1"/>
  <c r="D45" i="3" s="1"/>
  <c r="F45" i="3" s="1"/>
  <c r="H43" i="2"/>
  <c r="G43" i="2"/>
  <c r="E45" i="3" l="1"/>
  <c r="G45" i="3" s="1"/>
  <c r="I43" i="2"/>
  <c r="C44" i="2" s="1"/>
  <c r="H45" i="3" l="1"/>
  <c r="I45" i="3" s="1"/>
  <c r="C46" i="3" s="1"/>
  <c r="D44" i="2"/>
  <c r="F44" i="2" s="1"/>
  <c r="E44" i="2"/>
  <c r="E46" i="3" l="1"/>
  <c r="D46" i="3"/>
  <c r="F46" i="3" s="1"/>
  <c r="G44" i="2"/>
  <c r="H44" i="2"/>
  <c r="I44" i="2" s="1"/>
  <c r="H46" i="3" l="1"/>
  <c r="G46" i="3"/>
  <c r="I46" i="3" l="1"/>
  <c r="C47" i="3" s="1"/>
  <c r="E47" i="3" s="1"/>
  <c r="D47" i="3" l="1"/>
  <c r="F47" i="3" s="1"/>
  <c r="H47" i="3" s="1"/>
  <c r="G47" i="3" l="1"/>
  <c r="I47" i="3" s="1"/>
  <c r="C48" i="3" s="1"/>
  <c r="D48" i="3" l="1"/>
  <c r="F48" i="3" s="1"/>
  <c r="E48" i="3"/>
  <c r="H48" i="3" l="1"/>
  <c r="G48" i="3"/>
  <c r="I48" i="3" l="1"/>
  <c r="C49" i="3" s="1"/>
  <c r="E49" i="3" s="1"/>
  <c r="D49" i="3" l="1"/>
  <c r="F49" i="3" s="1"/>
  <c r="H49" i="3" s="1"/>
  <c r="G49" i="3" l="1"/>
  <c r="I49" i="3" s="1"/>
  <c r="C50" i="3" s="1"/>
  <c r="E50" i="3" s="1"/>
  <c r="D50" i="3" l="1"/>
  <c r="F50" i="3" s="1"/>
  <c r="H50" i="3" s="1"/>
  <c r="G50" i="3" l="1"/>
  <c r="I50" i="3"/>
  <c r="C51" i="3" s="1"/>
  <c r="D51" i="3" s="1"/>
  <c r="F51" i="3" s="1"/>
  <c r="E51" i="3" l="1"/>
  <c r="H51" i="3" s="1"/>
  <c r="G51" i="3"/>
  <c r="I51" i="3" l="1"/>
  <c r="C52" i="3" s="1"/>
  <c r="D52" i="3" s="1"/>
  <c r="F52" i="3" s="1"/>
  <c r="E52" i="3" l="1"/>
  <c r="H52" i="3" s="1"/>
  <c r="G52" i="3" l="1"/>
  <c r="I52" i="3" s="1"/>
  <c r="C53" i="3" s="1"/>
  <c r="E53" i="3" l="1"/>
  <c r="D53" i="3"/>
  <c r="F53" i="3" s="1"/>
  <c r="H53" i="3" l="1"/>
  <c r="G53" i="3"/>
  <c r="I53" i="3" s="1"/>
  <c r="C54" i="3" s="1"/>
  <c r="E54" i="3" l="1"/>
  <c r="D54" i="3"/>
  <c r="F54" i="3" s="1"/>
  <c r="H54" i="3" l="1"/>
  <c r="G54" i="3"/>
  <c r="I54" i="3" l="1"/>
  <c r="C55" i="3" s="1"/>
  <c r="E55" i="3" l="1"/>
  <c r="D55" i="3"/>
  <c r="F55" i="3" s="1"/>
  <c r="H55" i="3" l="1"/>
  <c r="G55" i="3"/>
  <c r="I55" i="3" l="1"/>
  <c r="C56" i="3" s="1"/>
  <c r="D56" i="3" l="1"/>
  <c r="F56" i="3" s="1"/>
  <c r="E56" i="3"/>
  <c r="H56" i="3" l="1"/>
  <c r="G56" i="3"/>
  <c r="I56" i="3" l="1"/>
</calcChain>
</file>

<file path=xl/sharedStrings.xml><?xml version="1.0" encoding="utf-8"?>
<sst xmlns="http://schemas.openxmlformats.org/spreadsheetml/2006/main" count="84" uniqueCount="30">
  <si>
    <t>Eingabe:</t>
  </si>
  <si>
    <t>EI =</t>
  </si>
  <si>
    <t>kNm²</t>
  </si>
  <si>
    <t>m</t>
  </si>
  <si>
    <t>F =</t>
  </si>
  <si>
    <t>W =</t>
  </si>
  <si>
    <t>Iteration</t>
  </si>
  <si>
    <t>kN</t>
  </si>
  <si>
    <t>kNm</t>
  </si>
  <si>
    <t>Kraft- und Verformungsgrößen</t>
  </si>
  <si>
    <t>Ergebnisse:</t>
  </si>
  <si>
    <t>System:</t>
  </si>
  <si>
    <t>Schiefstell. =</t>
  </si>
  <si>
    <t>Th. I. Ord.</t>
  </si>
  <si>
    <t>Th. II. Ord.</t>
  </si>
  <si>
    <t>l =</t>
  </si>
  <si>
    <r>
      <t>kNm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</si>
  <si>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 (für u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u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</si>
  <si>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verschieblicher Rahmen</t>
  </si>
  <si>
    <r>
      <t>B</t>
    </r>
    <r>
      <rPr>
        <i/>
        <vertAlign val="subscript"/>
        <sz val="14"/>
        <color theme="1"/>
        <rFont val="Calibri"/>
        <family val="2"/>
        <scheme val="minor"/>
      </rPr>
      <t>v</t>
    </r>
  </si>
  <si>
    <r>
      <t>B</t>
    </r>
    <r>
      <rPr>
        <i/>
        <vertAlign val="subscript"/>
        <sz val="14"/>
        <color theme="1"/>
        <rFont val="Calibri"/>
        <family val="2"/>
        <scheme val="minor"/>
      </rPr>
      <t>h</t>
    </r>
  </si>
  <si>
    <r>
      <t>A</t>
    </r>
    <r>
      <rPr>
        <i/>
        <vertAlign val="subscript"/>
        <sz val="14"/>
        <color theme="1"/>
        <rFont val="Calibri"/>
        <family val="2"/>
        <scheme val="minor"/>
      </rPr>
      <t>v</t>
    </r>
  </si>
  <si>
    <r>
      <t>A</t>
    </r>
    <r>
      <rPr>
        <i/>
        <vertAlign val="subscript"/>
        <sz val="14"/>
        <color theme="1"/>
        <rFont val="Calibri"/>
        <family val="2"/>
        <scheme val="minor"/>
      </rPr>
      <t>h</t>
    </r>
  </si>
  <si>
    <r>
      <t>M</t>
    </r>
    <r>
      <rPr>
        <i/>
        <vertAlign val="subscript"/>
        <sz val="14"/>
        <color theme="1"/>
        <rFont val="Calibri"/>
        <family val="2"/>
        <scheme val="minor"/>
      </rPr>
      <t>2</t>
    </r>
  </si>
  <si>
    <r>
      <t>M</t>
    </r>
    <r>
      <rPr>
        <i/>
        <vertAlign val="subscript"/>
        <sz val="14"/>
        <color theme="1"/>
        <rFont val="Calibri"/>
        <family val="2"/>
        <scheme val="minor"/>
      </rPr>
      <t>1-2</t>
    </r>
  </si>
  <si>
    <r>
      <t>u</t>
    </r>
    <r>
      <rPr>
        <i/>
        <vertAlign val="subscript"/>
        <sz val="14"/>
        <color theme="1"/>
        <rFont val="Calibri"/>
        <family val="2"/>
        <scheme val="minor"/>
      </rPr>
      <t>2</t>
    </r>
    <r>
      <rPr>
        <i/>
        <sz val="14"/>
        <color theme="1"/>
        <rFont val="Calibri"/>
        <family val="2"/>
        <scheme val="minor"/>
      </rPr>
      <t xml:space="preserve"> = u</t>
    </r>
    <r>
      <rPr>
        <i/>
        <vertAlign val="subscript"/>
        <sz val="14"/>
        <color theme="1"/>
        <rFont val="Calibri"/>
        <family val="2"/>
        <scheme val="minor"/>
      </rPr>
      <t>3</t>
    </r>
  </si>
  <si>
    <r>
      <t>EI</t>
    </r>
    <r>
      <rPr>
        <i/>
        <vertAlign val="subscript"/>
        <sz val="11"/>
        <color theme="1"/>
        <rFont val="Calibri"/>
        <family val="2"/>
        <scheme val="minor"/>
      </rPr>
      <t>R</t>
    </r>
    <r>
      <rPr>
        <i/>
        <sz val="11"/>
        <color theme="1"/>
        <rFont val="Calibri"/>
        <family val="2"/>
        <scheme val="minor"/>
      </rPr>
      <t xml:space="preserve"> =</t>
    </r>
  </si>
  <si>
    <r>
      <t>l</t>
    </r>
    <r>
      <rPr>
        <i/>
        <vertAlign val="subscript"/>
        <sz val="11"/>
        <color theme="1"/>
        <rFont val="Calibri"/>
        <family val="2"/>
        <scheme val="minor"/>
      </rPr>
      <t>R</t>
    </r>
    <r>
      <rPr>
        <i/>
        <sz val="11"/>
        <color theme="1"/>
        <rFont val="Calibri"/>
        <family val="2"/>
        <scheme val="minor"/>
      </rPr>
      <t xml:space="preserve"> =</t>
    </r>
  </si>
  <si>
    <r>
      <t>F</t>
    </r>
    <r>
      <rPr>
        <i/>
        <vertAlign val="sub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 xml:space="preserve"> =</t>
    </r>
  </si>
  <si>
    <r>
      <t>l</t>
    </r>
    <r>
      <rPr>
        <i/>
        <vertAlign val="sub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</si>
</sst>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vertAlign val="subscript"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165" fontId="0" fillId="3" borderId="1" xfId="0" applyNumberFormat="1" applyFill="1" applyBorder="1"/>
    <xf numFmtId="0" fontId="1" fillId="0" borderId="0" xfId="0" applyFont="1"/>
    <xf numFmtId="0" fontId="0" fillId="0" borderId="0" xfId="0" applyFill="1" applyBorder="1"/>
    <xf numFmtId="165" fontId="0" fillId="4" borderId="1" xfId="0" applyNumberFormat="1" applyFill="1" applyBorder="1"/>
    <xf numFmtId="0" fontId="2" fillId="0" borderId="0" xfId="0" applyFont="1"/>
    <xf numFmtId="0" fontId="3" fillId="0" borderId="0" xfId="0" applyFont="1"/>
    <xf numFmtId="2" fontId="0" fillId="5" borderId="1" xfId="0" applyNumberFormat="1" applyFill="1" applyBorder="1"/>
    <xf numFmtId="0" fontId="0" fillId="4" borderId="1" xfId="0" applyFill="1" applyBorder="1"/>
    <xf numFmtId="166" fontId="0" fillId="4" borderId="1" xfId="0" applyNumberFormat="1" applyFill="1" applyBorder="1"/>
    <xf numFmtId="166" fontId="0" fillId="0" borderId="1" xfId="0" applyNumberFormat="1" applyFill="1" applyBorder="1"/>
    <xf numFmtId="0" fontId="6" fillId="2" borderId="1" xfId="0" applyFont="1" applyFill="1" applyBorder="1" applyAlignment="1">
      <alignment horizontal="center"/>
    </xf>
    <xf numFmtId="0" fontId="8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chemeClr val="tx1"/>
                </a:solidFill>
              </a:rPr>
              <a:t>Iterationsverlauf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100219703045312"/>
          <c:y val="0.15201087364079491"/>
          <c:w val="0.78521756711191415"/>
          <c:h val="0.67673753280839899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ÜBSP11_THIIO!$B$32:$B$44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ÜBSP11_THIIO!$I$32:$I$44</c:f>
              <c:numCache>
                <c:formatCode>0.0000</c:formatCode>
                <c:ptCount val="13"/>
                <c:pt idx="0">
                  <c:v>0.171875</c:v>
                </c:pt>
                <c:pt idx="1">
                  <c:v>0.24135784459480153</c:v>
                </c:pt>
                <c:pt idx="2">
                  <c:v>0.26952061729548993</c:v>
                </c:pt>
                <c:pt idx="3">
                  <c:v>0.28094764618609236</c:v>
                </c:pt>
                <c:pt idx="4">
                  <c:v>0.28558615163049672</c:v>
                </c:pt>
                <c:pt idx="5">
                  <c:v>0.28746936131484457</c:v>
                </c:pt>
                <c:pt idx="6">
                  <c:v>0.28823398912731368</c:v>
                </c:pt>
                <c:pt idx="7">
                  <c:v>0.28854445510192989</c:v>
                </c:pt>
                <c:pt idx="8">
                  <c:v>0.28867051675835781</c:v>
                </c:pt>
                <c:pt idx="9">
                  <c:v>0.28868357440774961</c:v>
                </c:pt>
                <c:pt idx="10">
                  <c:v>0.28868887282208344</c:v>
                </c:pt>
                <c:pt idx="11">
                  <c:v>0.28869102276489267</c:v>
                </c:pt>
                <c:pt idx="12">
                  <c:v>0.28869189514936894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91B-4E87-8C10-8EF1CDB97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375440"/>
        <c:axId val="202374608"/>
      </c:scatterChart>
      <c:valAx>
        <c:axId val="202375440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bg2">
                  <a:lumMod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Iteration</a:t>
                </a:r>
              </a:p>
            </c:rich>
          </c:tx>
          <c:layout>
            <c:manualLayout>
              <c:xMode val="edge"/>
              <c:yMode val="edge"/>
              <c:x val="0.81187789194788418"/>
              <c:y val="0.723494188226471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2374608"/>
        <c:crosses val="autoZero"/>
        <c:crossBetween val="midCat"/>
        <c:minorUnit val="0.5"/>
      </c:valAx>
      <c:valAx>
        <c:axId val="20237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Riegelverformung</a:t>
                </a:r>
              </a:p>
            </c:rich>
          </c:tx>
          <c:layout>
            <c:manualLayout>
              <c:xMode val="edge"/>
              <c:yMode val="edge"/>
              <c:x val="4.0534776625382907E-2"/>
              <c:y val="0.31105249343832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23754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chemeClr val="tx1"/>
                </a:solidFill>
              </a:rPr>
              <a:t>Iterationsverlauf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100219703045312"/>
          <c:y val="0.15201087364079491"/>
          <c:w val="0.78521756711191415"/>
          <c:h val="0.67673753280839899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Variante!$B$32:$B$56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Variante!$I$32:$I$56</c:f>
              <c:numCache>
                <c:formatCode>0.0000</c:formatCode>
                <c:ptCount val="25"/>
                <c:pt idx="0">
                  <c:v>0.171875</c:v>
                </c:pt>
                <c:pt idx="1">
                  <c:v>0.30375426122828864</c:v>
                </c:pt>
                <c:pt idx="2">
                  <c:v>0.40526999784784778</c:v>
                </c:pt>
                <c:pt idx="3">
                  <c:v>0.48360695083187721</c:v>
                </c:pt>
                <c:pt idx="4">
                  <c:v>0.54417353572303551</c:v>
                </c:pt>
                <c:pt idx="5">
                  <c:v>0.59107053773202978</c:v>
                </c:pt>
                <c:pt idx="6">
                  <c:v>0.62742500877778418</c:v>
                </c:pt>
                <c:pt idx="7">
                  <c:v>0.6556321642227867</c:v>
                </c:pt>
                <c:pt idx="8">
                  <c:v>0.6775330999128808</c:v>
                </c:pt>
                <c:pt idx="9">
                  <c:v>0.694296065707531</c:v>
                </c:pt>
                <c:pt idx="10">
                  <c:v>0.70730987813454238</c:v>
                </c:pt>
                <c:pt idx="11">
                  <c:v>0.7174160079900358</c:v>
                </c:pt>
                <c:pt idx="12">
                  <c:v>0.72526589697195032</c:v>
                </c:pt>
                <c:pt idx="13">
                  <c:v>0.7313643332621016</c:v>
                </c:pt>
                <c:pt idx="14">
                  <c:v>0.73610274457443503</c:v>
                </c:pt>
                <c:pt idx="15">
                  <c:v>0.73978482338138407</c:v>
                </c:pt>
                <c:pt idx="16">
                  <c:v>0.74264629331412157</c:v>
                </c:pt>
                <c:pt idx="17">
                  <c:v>0.74487018228171364</c:v>
                </c:pt>
                <c:pt idx="18">
                  <c:v>0.74659863945092653</c:v>
                </c:pt>
                <c:pt idx="19">
                  <c:v>0.7479420876873113</c:v>
                </c:pt>
                <c:pt idx="20">
                  <c:v>0.74898631802081916</c:v>
                </c:pt>
                <c:pt idx="21">
                  <c:v>0.7497979923606346</c:v>
                </c:pt>
                <c:pt idx="22">
                  <c:v>0.75042891369500664</c:v>
                </c:pt>
                <c:pt idx="23">
                  <c:v>0.75091934110939085</c:v>
                </c:pt>
                <c:pt idx="24">
                  <c:v>0.75130056405127921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5D-4B0A-8ED0-D54B8197B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375440"/>
        <c:axId val="202374608"/>
      </c:scatterChart>
      <c:valAx>
        <c:axId val="202375440"/>
        <c:scaling>
          <c:orientation val="minMax"/>
          <c:max val="24"/>
        </c:scaling>
        <c:delete val="0"/>
        <c:axPos val="b"/>
        <c:majorGridlines>
          <c:spPr>
            <a:ln w="9525" cap="flat" cmpd="sng" algn="ctr">
              <a:solidFill>
                <a:schemeClr val="bg2">
                  <a:lumMod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Iteration</a:t>
                </a:r>
              </a:p>
            </c:rich>
          </c:tx>
          <c:layout>
            <c:manualLayout>
              <c:xMode val="edge"/>
              <c:yMode val="edge"/>
              <c:x val="0.81187789194788418"/>
              <c:y val="0.723494188226471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2374608"/>
        <c:crosses val="autoZero"/>
        <c:crossBetween val="midCat"/>
        <c:minorUnit val="0.5"/>
      </c:valAx>
      <c:valAx>
        <c:axId val="20237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Riegelverformung</a:t>
                </a:r>
              </a:p>
            </c:rich>
          </c:tx>
          <c:layout>
            <c:manualLayout>
              <c:xMode val="edge"/>
              <c:yMode val="edge"/>
              <c:x val="4.0534776625382907E-2"/>
              <c:y val="0.31105249343832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23754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7327</xdr:colOff>
      <xdr:row>45</xdr:row>
      <xdr:rowOff>1</xdr:rowOff>
    </xdr:from>
    <xdr:to>
      <xdr:col>9</xdr:col>
      <xdr:colOff>0</xdr:colOff>
      <xdr:row>59</xdr:row>
      <xdr:rowOff>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</xdr:colOff>
      <xdr:row>2</xdr:row>
      <xdr:rowOff>123825</xdr:rowOff>
    </xdr:from>
    <xdr:to>
      <xdr:col>7</xdr:col>
      <xdr:colOff>504287</xdr:colOff>
      <xdr:row>18</xdr:row>
      <xdr:rowOff>152015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9175" y="504825"/>
          <a:ext cx="4304762" cy="30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283552</xdr:colOff>
      <xdr:row>56</xdr:row>
      <xdr:rowOff>152401</xdr:rowOff>
    </xdr:from>
    <xdr:to>
      <xdr:col>9</xdr:col>
      <xdr:colOff>276225</xdr:colOff>
      <xdr:row>70</xdr:row>
      <xdr:rowOff>152401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</xdr:colOff>
      <xdr:row>2</xdr:row>
      <xdr:rowOff>123825</xdr:rowOff>
    </xdr:from>
    <xdr:to>
      <xdr:col>7</xdr:col>
      <xdr:colOff>504287</xdr:colOff>
      <xdr:row>18</xdr:row>
      <xdr:rowOff>152015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9175" y="504825"/>
          <a:ext cx="4304762" cy="30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4"/>
  <sheetViews>
    <sheetView tabSelected="1" workbookViewId="0">
      <selection activeCell="K38" sqref="K38"/>
    </sheetView>
  </sheetViews>
  <sheetFormatPr baseColWidth="10" defaultRowHeight="15" x14ac:dyDescent="0.25"/>
  <cols>
    <col min="1" max="1" width="3.7109375" customWidth="1"/>
  </cols>
  <sheetData>
    <row r="2" spans="2:6" x14ac:dyDescent="0.25">
      <c r="B2" s="6" t="s">
        <v>11</v>
      </c>
      <c r="C2" t="s">
        <v>18</v>
      </c>
      <c r="F2" s="6"/>
    </row>
    <row r="3" spans="2:6" x14ac:dyDescent="0.25">
      <c r="B3" s="6"/>
    </row>
    <row r="4" spans="2:6" x14ac:dyDescent="0.25">
      <c r="B4" s="6"/>
    </row>
    <row r="5" spans="2:6" x14ac:dyDescent="0.25">
      <c r="B5" s="6"/>
    </row>
    <row r="6" spans="2:6" x14ac:dyDescent="0.25">
      <c r="B6" s="6"/>
    </row>
    <row r="7" spans="2:6" x14ac:dyDescent="0.25">
      <c r="B7" s="6"/>
    </row>
    <row r="8" spans="2:6" x14ac:dyDescent="0.25">
      <c r="B8" s="6"/>
    </row>
    <row r="9" spans="2:6" x14ac:dyDescent="0.25">
      <c r="B9" s="6"/>
    </row>
    <row r="10" spans="2:6" x14ac:dyDescent="0.25">
      <c r="B10" s="6"/>
    </row>
    <row r="11" spans="2:6" x14ac:dyDescent="0.25">
      <c r="B11" s="6"/>
    </row>
    <row r="12" spans="2:6" x14ac:dyDescent="0.25">
      <c r="B12" s="6"/>
    </row>
    <row r="13" spans="2:6" x14ac:dyDescent="0.25">
      <c r="B13" s="6"/>
    </row>
    <row r="14" spans="2:6" x14ac:dyDescent="0.25">
      <c r="B14" s="6"/>
    </row>
    <row r="15" spans="2:6" x14ac:dyDescent="0.25">
      <c r="B15" s="6"/>
    </row>
    <row r="16" spans="2:6" x14ac:dyDescent="0.25">
      <c r="B16" s="6"/>
    </row>
    <row r="17" spans="2:10" x14ac:dyDescent="0.25">
      <c r="B17" s="6"/>
    </row>
    <row r="18" spans="2:10" x14ac:dyDescent="0.25">
      <c r="B18" s="6"/>
    </row>
    <row r="19" spans="2:10" x14ac:dyDescent="0.25">
      <c r="B19" s="6"/>
    </row>
    <row r="20" spans="2:10" x14ac:dyDescent="0.25">
      <c r="B20" s="6" t="s">
        <v>0</v>
      </c>
    </row>
    <row r="21" spans="2:10" ht="18.75" x14ac:dyDescent="0.35">
      <c r="B21" s="6"/>
      <c r="C21" s="16" t="s">
        <v>26</v>
      </c>
      <c r="D21" s="1">
        <v>12000</v>
      </c>
      <c r="E21" t="s">
        <v>16</v>
      </c>
      <c r="F21" s="16" t="s">
        <v>4</v>
      </c>
      <c r="G21" s="1">
        <v>45</v>
      </c>
      <c r="H21" t="s">
        <v>7</v>
      </c>
    </row>
    <row r="22" spans="2:10" ht="18" x14ac:dyDescent="0.35">
      <c r="C22" s="16" t="s">
        <v>1</v>
      </c>
      <c r="D22" s="1">
        <v>9000</v>
      </c>
      <c r="E22" t="s">
        <v>2</v>
      </c>
      <c r="F22" s="16" t="s">
        <v>28</v>
      </c>
      <c r="G22" s="1">
        <v>30</v>
      </c>
      <c r="H22" t="s">
        <v>7</v>
      </c>
    </row>
    <row r="23" spans="2:10" ht="18" x14ac:dyDescent="0.35">
      <c r="C23" s="16" t="s">
        <v>27</v>
      </c>
      <c r="D23" s="1">
        <v>12</v>
      </c>
      <c r="E23" t="s">
        <v>3</v>
      </c>
      <c r="F23" s="16" t="s">
        <v>5</v>
      </c>
      <c r="G23" s="1">
        <v>5</v>
      </c>
      <c r="H23" t="s">
        <v>7</v>
      </c>
    </row>
    <row r="24" spans="2:10" ht="18" x14ac:dyDescent="0.35">
      <c r="C24" s="16" t="s">
        <v>15</v>
      </c>
      <c r="D24" s="1">
        <v>7.5</v>
      </c>
      <c r="E24" t="s">
        <v>3</v>
      </c>
      <c r="F24" s="16" t="s">
        <v>29</v>
      </c>
      <c r="G24" s="1">
        <v>6</v>
      </c>
      <c r="H24" t="s">
        <v>3</v>
      </c>
    </row>
    <row r="25" spans="2:10" ht="18" x14ac:dyDescent="0.35">
      <c r="F25" s="4" t="s">
        <v>12</v>
      </c>
      <c r="G25" s="11">
        <v>0</v>
      </c>
      <c r="H25" s="7" t="s">
        <v>17</v>
      </c>
    </row>
    <row r="27" spans="2:10" x14ac:dyDescent="0.25">
      <c r="B27" s="6" t="s">
        <v>10</v>
      </c>
    </row>
    <row r="28" spans="2:10" x14ac:dyDescent="0.25">
      <c r="C28" t="s">
        <v>9</v>
      </c>
    </row>
    <row r="29" spans="2:10" ht="20.25" x14ac:dyDescent="0.35">
      <c r="C29" s="15" t="s">
        <v>19</v>
      </c>
      <c r="D29" s="15" t="s">
        <v>20</v>
      </c>
      <c r="E29" s="15" t="s">
        <v>21</v>
      </c>
      <c r="F29" s="15" t="s">
        <v>22</v>
      </c>
      <c r="G29" s="15" t="s">
        <v>23</v>
      </c>
      <c r="H29" s="15" t="s">
        <v>24</v>
      </c>
      <c r="I29" s="15" t="s">
        <v>25</v>
      </c>
    </row>
    <row r="30" spans="2:10" x14ac:dyDescent="0.25">
      <c r="C30" s="3" t="s">
        <v>7</v>
      </c>
      <c r="D30" s="3" t="s">
        <v>7</v>
      </c>
      <c r="E30" s="3" t="s">
        <v>7</v>
      </c>
      <c r="F30" s="3" t="s">
        <v>7</v>
      </c>
      <c r="G30" s="3" t="s">
        <v>8</v>
      </c>
      <c r="H30" s="3" t="s">
        <v>8</v>
      </c>
      <c r="I30" s="3" t="s">
        <v>3</v>
      </c>
    </row>
    <row r="31" spans="2:10" x14ac:dyDescent="0.25">
      <c r="B31" s="2" t="s">
        <v>6</v>
      </c>
      <c r="I31" s="5">
        <f>G25</f>
        <v>0</v>
      </c>
    </row>
    <row r="32" spans="2:10" x14ac:dyDescent="0.25">
      <c r="B32" s="2">
        <v>0</v>
      </c>
      <c r="C32" s="12">
        <f t="shared" ref="C32:C44" si="0">($G$22*($D$23+I31)+$G$21*I31+$G$23*$D$24)/$D$23</f>
        <v>33.125</v>
      </c>
      <c r="D32" s="13">
        <f>C32*I31/$G$24</f>
        <v>0</v>
      </c>
      <c r="E32" s="13">
        <f>$G$21+$G$22-C32</f>
        <v>41.875</v>
      </c>
      <c r="F32" s="13">
        <f>-$G$23-D32</f>
        <v>-5</v>
      </c>
      <c r="G32" s="13">
        <f t="shared" ref="G32:G44" si="1">E32*I31-F32*$D$24</f>
        <v>37.5</v>
      </c>
      <c r="H32" s="13">
        <f t="shared" ref="H32:H44" si="2">E32*0.75*I31-F32*$D$24/2</f>
        <v>18.75</v>
      </c>
      <c r="I32" s="8">
        <f t="shared" ref="I32:I44" si="3">1/$D$22*1/6*$D$24*(2*H32+G32)*$D$24+1/$D$21*1/3*$D$24*G32*$D$23+$I$31</f>
        <v>0.171875</v>
      </c>
      <c r="J32" t="s">
        <v>13</v>
      </c>
    </row>
    <row r="33" spans="2:10" x14ac:dyDescent="0.25">
      <c r="B33" s="2">
        <v>1</v>
      </c>
      <c r="C33" s="14">
        <f>($G$22*($D$23+I32)+$G$21*I32+$G$23*$D$24)/($D$23-I32*($D$24-$G$24)/$G$24)</f>
        <v>34.322116955243388</v>
      </c>
      <c r="D33" s="14">
        <f>C33*I32/$G$24</f>
        <v>0.98318564194707625</v>
      </c>
      <c r="E33" s="14">
        <f>$G$21+$G$22-C33</f>
        <v>40.677883044756612</v>
      </c>
      <c r="F33" s="14">
        <f>-$G$23-D33</f>
        <v>-5.9831856419470766</v>
      </c>
      <c r="G33" s="14">
        <f t="shared" si="1"/>
        <v>51.865403462920618</v>
      </c>
      <c r="H33" s="14">
        <f t="shared" si="2"/>
        <v>27.680579518539695</v>
      </c>
      <c r="I33" s="8">
        <f t="shared" si="3"/>
        <v>0.24135784459480153</v>
      </c>
    </row>
    <row r="34" spans="2:10" x14ac:dyDescent="0.25">
      <c r="B34" s="2">
        <v>2</v>
      </c>
      <c r="C34" s="14">
        <f t="shared" ref="C34:C40" si="4">($G$22*($D$23+I33)+$G$21*I33+$G$23*$D$24)/($D$23-I33*($D$24-$G$24)/$G$24)</f>
        <v>34.80851377576893</v>
      </c>
      <c r="D34" s="14">
        <f t="shared" ref="D34:D44" si="5">C34*I33/$G$24</f>
        <v>1.4002179764113409</v>
      </c>
      <c r="E34" s="14">
        <f t="shared" ref="E34:E44" si="6">$G$21+$G$22-C34</f>
        <v>40.19148622423107</v>
      </c>
      <c r="F34" s="14">
        <f t="shared" ref="F34:F44" si="7">-$G$23-D34</f>
        <v>-6.4002179764113407</v>
      </c>
      <c r="G34" s="14">
        <f t="shared" si="1"/>
        <v>57.702165309227126</v>
      </c>
      <c r="H34" s="14">
        <f t="shared" si="2"/>
        <v>31.276215276149081</v>
      </c>
      <c r="I34" s="8">
        <f t="shared" si="3"/>
        <v>0.26952061729548993</v>
      </c>
    </row>
    <row r="35" spans="2:10" x14ac:dyDescent="0.25">
      <c r="B35" s="2">
        <v>3</v>
      </c>
      <c r="C35" s="14">
        <f t="shared" si="4"/>
        <v>35.006063354018899</v>
      </c>
      <c r="D35" s="14">
        <f t="shared" si="5"/>
        <v>1.5724759673767004</v>
      </c>
      <c r="E35" s="14">
        <f t="shared" si="6"/>
        <v>39.993936645981101</v>
      </c>
      <c r="F35" s="14">
        <f t="shared" si="7"/>
        <v>-6.5724759673767004</v>
      </c>
      <c r="G35" s="14">
        <f t="shared" si="1"/>
        <v>60.072760248226793</v>
      </c>
      <c r="H35" s="14">
        <f t="shared" si="2"/>
        <v>32.731177747338783</v>
      </c>
      <c r="I35" s="8">
        <f t="shared" si="3"/>
        <v>0.28094764618609236</v>
      </c>
    </row>
    <row r="36" spans="2:10" x14ac:dyDescent="0.25">
      <c r="B36" s="2">
        <v>4</v>
      </c>
      <c r="C36" s="14">
        <f t="shared" si="4"/>
        <v>35.086285482825851</v>
      </c>
      <c r="D36" s="14">
        <f t="shared" si="5"/>
        <v>1.6429015533021978</v>
      </c>
      <c r="E36" s="14">
        <f t="shared" si="6"/>
        <v>39.913714517174149</v>
      </c>
      <c r="F36" s="14">
        <f t="shared" si="7"/>
        <v>-6.642901553302198</v>
      </c>
      <c r="G36" s="14">
        <f t="shared" si="1"/>
        <v>61.035425793910228</v>
      </c>
      <c r="H36" s="14">
        <f t="shared" si="2"/>
        <v>33.321128932991044</v>
      </c>
      <c r="I36" s="8">
        <f t="shared" si="3"/>
        <v>0.28558615163049672</v>
      </c>
    </row>
    <row r="37" spans="2:10" x14ac:dyDescent="0.25">
      <c r="B37" s="2">
        <v>5</v>
      </c>
      <c r="C37" s="14">
        <f t="shared" si="4"/>
        <v>35.118860535817106</v>
      </c>
      <c r="D37" s="14">
        <f t="shared" si="5"/>
        <v>1.6715767050120218</v>
      </c>
      <c r="E37" s="14">
        <f t="shared" si="6"/>
        <v>39.881139464182894</v>
      </c>
      <c r="F37" s="14">
        <f t="shared" si="7"/>
        <v>-6.671576705012022</v>
      </c>
      <c r="G37" s="14">
        <f t="shared" si="1"/>
        <v>61.426326429805286</v>
      </c>
      <c r="H37" s="14">
        <f t="shared" si="2"/>
        <v>33.560538500456424</v>
      </c>
      <c r="I37" s="8">
        <f t="shared" si="3"/>
        <v>0.28746936131484457</v>
      </c>
    </row>
    <row r="38" spans="2:10" x14ac:dyDescent="0.25">
      <c r="B38" s="2">
        <v>6</v>
      </c>
      <c r="C38" s="14">
        <f t="shared" si="4"/>
        <v>35.132087649850277</v>
      </c>
      <c r="D38" s="14">
        <f t="shared" si="5"/>
        <v>1.6832331330599331</v>
      </c>
      <c r="E38" s="14">
        <f t="shared" si="6"/>
        <v>39.867912350149723</v>
      </c>
      <c r="F38" s="14">
        <f t="shared" si="7"/>
        <v>-6.6832331330599333</v>
      </c>
      <c r="G38" s="14">
        <f t="shared" si="1"/>
        <v>61.585051798203246</v>
      </c>
      <c r="H38" s="14">
        <f t="shared" si="2"/>
        <v>33.657726724165059</v>
      </c>
      <c r="I38" s="8">
        <f t="shared" si="3"/>
        <v>0.28823398912731368</v>
      </c>
    </row>
    <row r="39" spans="2:10" x14ac:dyDescent="0.25">
      <c r="B39" s="2">
        <v>7</v>
      </c>
      <c r="C39" s="14">
        <f t="shared" si="4"/>
        <v>35.137458470016718</v>
      </c>
      <c r="D39" s="14">
        <f t="shared" si="5"/>
        <v>1.6879683037680391</v>
      </c>
      <c r="E39" s="14">
        <f t="shared" si="6"/>
        <v>39.862541529983282</v>
      </c>
      <c r="F39" s="14">
        <f t="shared" si="7"/>
        <v>-6.6879683037680389</v>
      </c>
      <c r="G39" s="14">
        <f t="shared" si="1"/>
        <v>61.649501640200583</v>
      </c>
      <c r="H39" s="14">
        <f t="shared" si="2"/>
        <v>33.697185660585362</v>
      </c>
      <c r="I39" s="8">
        <f t="shared" si="3"/>
        <v>0.28854445510192989</v>
      </c>
    </row>
    <row r="40" spans="2:10" x14ac:dyDescent="0.25">
      <c r="B40" s="2">
        <v>8</v>
      </c>
      <c r="C40" s="14">
        <f t="shared" si="4"/>
        <v>35.139639262375404</v>
      </c>
      <c r="D40" s="14">
        <f t="shared" si="5"/>
        <v>1.6898913439067487</v>
      </c>
      <c r="E40" s="14">
        <f t="shared" si="6"/>
        <v>39.860360737624596</v>
      </c>
      <c r="F40" s="14">
        <f t="shared" si="7"/>
        <v>-6.6898913439067487</v>
      </c>
      <c r="G40" s="14">
        <f t="shared" si="1"/>
        <v>61.675671148504861</v>
      </c>
      <c r="H40" s="14">
        <f t="shared" si="2"/>
        <v>33.713207091553492</v>
      </c>
      <c r="I40" s="8">
        <f t="shared" si="3"/>
        <v>0.28867051675835781</v>
      </c>
    </row>
    <row r="41" spans="2:10" x14ac:dyDescent="0.25">
      <c r="B41" s="2">
        <v>9</v>
      </c>
      <c r="C41" s="14">
        <f t="shared" si="0"/>
        <v>34.929190729739737</v>
      </c>
      <c r="D41" s="14">
        <f t="shared" si="5"/>
        <v>1.6805045896508686</v>
      </c>
      <c r="E41" s="14">
        <f t="shared" si="6"/>
        <v>40.070809270260263</v>
      </c>
      <c r="F41" s="14">
        <f t="shared" si="7"/>
        <v>-6.6805045896508686</v>
      </c>
      <c r="G41" s="14">
        <f t="shared" si="1"/>
        <v>61.671045641353139</v>
      </c>
      <c r="H41" s="14">
        <f t="shared" si="2"/>
        <v>33.727338125419479</v>
      </c>
      <c r="I41" s="8">
        <f t="shared" si="3"/>
        <v>0.28868357440774961</v>
      </c>
    </row>
    <row r="42" spans="2:10" x14ac:dyDescent="0.25">
      <c r="B42" s="2">
        <v>10</v>
      </c>
      <c r="C42" s="14">
        <f t="shared" si="0"/>
        <v>34.929272340048435</v>
      </c>
      <c r="D42" s="14">
        <f t="shared" si="5"/>
        <v>1.6805845317644872</v>
      </c>
      <c r="E42" s="14">
        <f t="shared" si="6"/>
        <v>40.070727659951565</v>
      </c>
      <c r="F42" s="14">
        <f t="shared" si="7"/>
        <v>-6.6805845317644872</v>
      </c>
      <c r="G42" s="14">
        <f t="shared" si="1"/>
        <v>61.672144878227954</v>
      </c>
      <c r="H42" s="14">
        <f t="shared" si="2"/>
        <v>33.728012661612553</v>
      </c>
      <c r="I42" s="8">
        <f t="shared" si="3"/>
        <v>0.28868887282208344</v>
      </c>
      <c r="J42" s="9" t="s">
        <v>14</v>
      </c>
    </row>
    <row r="43" spans="2:10" x14ac:dyDescent="0.25">
      <c r="B43" s="2">
        <v>11</v>
      </c>
      <c r="C43" s="14">
        <f t="shared" si="0"/>
        <v>34.929305455138021</v>
      </c>
      <c r="D43" s="14">
        <f t="shared" si="5"/>
        <v>1.6806169700503411</v>
      </c>
      <c r="E43" s="14">
        <f t="shared" si="6"/>
        <v>40.070694544861979</v>
      </c>
      <c r="F43" s="14">
        <f t="shared" si="7"/>
        <v>-6.6806169700503411</v>
      </c>
      <c r="G43" s="14">
        <f t="shared" si="1"/>
        <v>61.672590916731771</v>
      </c>
      <c r="H43" s="14">
        <f t="shared" si="2"/>
        <v>33.728286368704438</v>
      </c>
      <c r="I43" s="8">
        <f t="shared" si="3"/>
        <v>0.28869102276489267</v>
      </c>
      <c r="J43" s="10" t="s">
        <v>14</v>
      </c>
    </row>
    <row r="44" spans="2:10" x14ac:dyDescent="0.25">
      <c r="B44" s="2">
        <v>12</v>
      </c>
      <c r="C44" s="14">
        <f t="shared" si="0"/>
        <v>34.929318892280584</v>
      </c>
      <c r="D44" s="14">
        <f t="shared" si="5"/>
        <v>1.6806301325822615</v>
      </c>
      <c r="E44" s="14">
        <f t="shared" si="6"/>
        <v>40.070681107719416</v>
      </c>
      <c r="F44" s="14">
        <f t="shared" si="7"/>
        <v>-6.6806301325822615</v>
      </c>
      <c r="G44" s="14">
        <f t="shared" si="1"/>
        <v>61.672771906240342</v>
      </c>
      <c r="H44" s="14">
        <f t="shared" si="2"/>
        <v>33.72839743108851</v>
      </c>
      <c r="I44" s="8">
        <f t="shared" si="3"/>
        <v>0.28869189514936894</v>
      </c>
      <c r="J44" t="s">
        <v>14</v>
      </c>
    </row>
  </sheetData>
  <conditionalFormatting sqref="I32:I4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1.1811023622047245" right="0.39370078740157483" top="0.78740157480314965" bottom="0.78740157480314965" header="0.31496062992125984" footer="0.31496062992125984"/>
  <pageSetup paperSize="9" scale="7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6"/>
  <sheetViews>
    <sheetView topLeftCell="A7" workbookViewId="0">
      <selection activeCell="J24" sqref="J24"/>
    </sheetView>
  </sheetViews>
  <sheetFormatPr baseColWidth="10" defaultRowHeight="15" x14ac:dyDescent="0.25"/>
  <cols>
    <col min="1" max="1" width="3.7109375" customWidth="1"/>
  </cols>
  <sheetData>
    <row r="2" spans="2:6" x14ac:dyDescent="0.25">
      <c r="B2" s="6" t="s">
        <v>11</v>
      </c>
      <c r="C2" t="s">
        <v>18</v>
      </c>
      <c r="F2" s="6"/>
    </row>
    <row r="3" spans="2:6" x14ac:dyDescent="0.25">
      <c r="B3" s="6"/>
    </row>
    <row r="4" spans="2:6" x14ac:dyDescent="0.25">
      <c r="B4" s="6"/>
    </row>
    <row r="5" spans="2:6" x14ac:dyDescent="0.25">
      <c r="B5" s="6"/>
    </row>
    <row r="6" spans="2:6" x14ac:dyDescent="0.25">
      <c r="B6" s="6"/>
    </row>
    <row r="7" spans="2:6" x14ac:dyDescent="0.25">
      <c r="B7" s="6"/>
    </row>
    <row r="8" spans="2:6" x14ac:dyDescent="0.25">
      <c r="B8" s="6"/>
    </row>
    <row r="9" spans="2:6" x14ac:dyDescent="0.25">
      <c r="B9" s="6"/>
    </row>
    <row r="10" spans="2:6" x14ac:dyDescent="0.25">
      <c r="B10" s="6"/>
    </row>
    <row r="11" spans="2:6" x14ac:dyDescent="0.25">
      <c r="B11" s="6"/>
    </row>
    <row r="12" spans="2:6" x14ac:dyDescent="0.25">
      <c r="B12" s="6"/>
    </row>
    <row r="13" spans="2:6" x14ac:dyDescent="0.25">
      <c r="B13" s="6"/>
    </row>
    <row r="14" spans="2:6" x14ac:dyDescent="0.25">
      <c r="B14" s="6"/>
    </row>
    <row r="15" spans="2:6" x14ac:dyDescent="0.25">
      <c r="B15" s="6"/>
    </row>
    <row r="16" spans="2:6" x14ac:dyDescent="0.25">
      <c r="B16" s="6"/>
    </row>
    <row r="17" spans="2:10" x14ac:dyDescent="0.25">
      <c r="B17" s="6"/>
    </row>
    <row r="18" spans="2:10" x14ac:dyDescent="0.25">
      <c r="B18" s="6"/>
    </row>
    <row r="19" spans="2:10" x14ac:dyDescent="0.25">
      <c r="B19" s="6"/>
    </row>
    <row r="20" spans="2:10" x14ac:dyDescent="0.25">
      <c r="B20" s="6" t="s">
        <v>0</v>
      </c>
    </row>
    <row r="21" spans="2:10" ht="18.75" x14ac:dyDescent="0.35">
      <c r="B21" s="6"/>
      <c r="C21" s="16" t="s">
        <v>26</v>
      </c>
      <c r="D21" s="1">
        <v>12000</v>
      </c>
      <c r="E21" t="s">
        <v>16</v>
      </c>
      <c r="F21" s="16" t="s">
        <v>4</v>
      </c>
      <c r="G21" s="1">
        <v>116</v>
      </c>
      <c r="H21" t="s">
        <v>7</v>
      </c>
    </row>
    <row r="22" spans="2:10" ht="18" x14ac:dyDescent="0.35">
      <c r="C22" s="16" t="s">
        <v>1</v>
      </c>
      <c r="D22" s="1">
        <v>9000</v>
      </c>
      <c r="E22" t="s">
        <v>2</v>
      </c>
      <c r="F22" s="16" t="s">
        <v>28</v>
      </c>
      <c r="G22" s="1">
        <v>30</v>
      </c>
      <c r="H22" t="s">
        <v>7</v>
      </c>
    </row>
    <row r="23" spans="2:10" ht="18" x14ac:dyDescent="0.35">
      <c r="C23" s="16" t="s">
        <v>27</v>
      </c>
      <c r="D23" s="1">
        <v>12</v>
      </c>
      <c r="E23" t="s">
        <v>3</v>
      </c>
      <c r="F23" s="16" t="s">
        <v>5</v>
      </c>
      <c r="G23" s="1">
        <v>5</v>
      </c>
      <c r="H23" t="s">
        <v>7</v>
      </c>
    </row>
    <row r="24" spans="2:10" ht="18" x14ac:dyDescent="0.35">
      <c r="C24" s="16" t="s">
        <v>15</v>
      </c>
      <c r="D24" s="1">
        <v>7.5</v>
      </c>
      <c r="E24" t="s">
        <v>3</v>
      </c>
      <c r="F24" s="16" t="s">
        <v>29</v>
      </c>
      <c r="G24" s="1">
        <v>6</v>
      </c>
      <c r="H24" t="s">
        <v>3</v>
      </c>
    </row>
    <row r="25" spans="2:10" ht="18" x14ac:dyDescent="0.35">
      <c r="F25" s="4" t="s">
        <v>12</v>
      </c>
      <c r="G25" s="11">
        <v>0</v>
      </c>
      <c r="H25" s="7" t="s">
        <v>17</v>
      </c>
    </row>
    <row r="27" spans="2:10" x14ac:dyDescent="0.25">
      <c r="B27" s="6" t="s">
        <v>10</v>
      </c>
    </row>
    <row r="28" spans="2:10" x14ac:dyDescent="0.25">
      <c r="C28" t="s">
        <v>9</v>
      </c>
    </row>
    <row r="29" spans="2:10" ht="20.25" x14ac:dyDescent="0.35">
      <c r="C29" s="15" t="s">
        <v>19</v>
      </c>
      <c r="D29" s="15" t="s">
        <v>20</v>
      </c>
      <c r="E29" s="15" t="s">
        <v>21</v>
      </c>
      <c r="F29" s="15" t="s">
        <v>22</v>
      </c>
      <c r="G29" s="15" t="s">
        <v>23</v>
      </c>
      <c r="H29" s="15" t="s">
        <v>24</v>
      </c>
      <c r="I29" s="15" t="s">
        <v>25</v>
      </c>
    </row>
    <row r="30" spans="2:10" x14ac:dyDescent="0.25">
      <c r="C30" s="3" t="s">
        <v>7</v>
      </c>
      <c r="D30" s="3" t="s">
        <v>7</v>
      </c>
      <c r="E30" s="3" t="s">
        <v>7</v>
      </c>
      <c r="F30" s="3" t="s">
        <v>7</v>
      </c>
      <c r="G30" s="3" t="s">
        <v>8</v>
      </c>
      <c r="H30" s="3" t="s">
        <v>8</v>
      </c>
      <c r="I30" s="3" t="s">
        <v>3</v>
      </c>
    </row>
    <row r="31" spans="2:10" x14ac:dyDescent="0.25">
      <c r="B31" s="2" t="s">
        <v>6</v>
      </c>
      <c r="I31" s="5">
        <f>G25</f>
        <v>0</v>
      </c>
    </row>
    <row r="32" spans="2:10" x14ac:dyDescent="0.25">
      <c r="B32" s="2">
        <v>0</v>
      </c>
      <c r="C32" s="12">
        <f t="shared" ref="C32:C44" si="0">($G$22*($D$23+I31)+$G$21*I31+$G$23*$D$24)/$D$23</f>
        <v>33.125</v>
      </c>
      <c r="D32" s="13">
        <f>C32*I31/$G$24</f>
        <v>0</v>
      </c>
      <c r="E32" s="13">
        <f>$G$21+$G$22-C32</f>
        <v>112.875</v>
      </c>
      <c r="F32" s="13">
        <f>-$G$23-D32</f>
        <v>-5</v>
      </c>
      <c r="G32" s="13">
        <f t="shared" ref="G32:G44" si="1">E32*I31-F32*$D$24</f>
        <v>37.5</v>
      </c>
      <c r="H32" s="13">
        <f t="shared" ref="H32:H44" si="2">E32*0.75*I31-F32*$D$24/2</f>
        <v>18.75</v>
      </c>
      <c r="I32" s="8">
        <f t="shared" ref="I32:I44" si="3">1/$D$22*1/6*$D$24*(2*H32+G32)*$D$24+1/$D$21*1/3*$D$24*G32*$D$23+$I$31</f>
        <v>0.171875</v>
      </c>
      <c r="J32" t="s">
        <v>13</v>
      </c>
    </row>
    <row r="33" spans="2:9" x14ac:dyDescent="0.25">
      <c r="B33" s="2">
        <v>1</v>
      </c>
      <c r="C33" s="14">
        <f>($G$22*($D$23+I32)+$G$21*I32+$G$23*$D$24)/($D$23-I32*($D$24-$G$24)/$G$24)</f>
        <v>35.342698464554068</v>
      </c>
      <c r="D33" s="14">
        <f>C33*I32/$G$24</f>
        <v>1.0124210497658719</v>
      </c>
      <c r="E33" s="14">
        <f>$G$21+$G$22-C33</f>
        <v>110.65730153544592</v>
      </c>
      <c r="F33" s="14">
        <f>-$G$23-D33</f>
        <v>-6.0124210497658721</v>
      </c>
      <c r="G33" s="14">
        <f t="shared" si="1"/>
        <v>64.112381574648808</v>
      </c>
      <c r="H33" s="14">
        <f t="shared" si="2"/>
        <v>36.810996712675596</v>
      </c>
      <c r="I33" s="8">
        <f t="shared" si="3"/>
        <v>0.30375426122828864</v>
      </c>
    </row>
    <row r="34" spans="2:9" x14ac:dyDescent="0.25">
      <c r="B34" s="2">
        <v>2</v>
      </c>
      <c r="C34" s="14">
        <f t="shared" ref="C34:C40" si="4">($G$22*($D$23+I33)+$G$21*I33+$G$23*$D$24)/($D$23-I33*($D$24-$G$24)/$G$24)</f>
        <v>37.055169881444741</v>
      </c>
      <c r="D34" s="14">
        <f t="shared" ref="D34:D44" si="5">C34*I33/$G$24</f>
        <v>1.8759442920044966</v>
      </c>
      <c r="E34" s="14">
        <f t="shared" ref="E34:E44" si="6">$G$21+$G$22-C34</f>
        <v>108.94483011855526</v>
      </c>
      <c r="F34" s="14">
        <f t="shared" ref="F34:F44" si="7">-$G$23-D34</f>
        <v>-6.8759442920044966</v>
      </c>
      <c r="G34" s="14">
        <f t="shared" si="1"/>
        <v>84.662038577336887</v>
      </c>
      <c r="H34" s="14">
        <f t="shared" si="2"/>
        <v>50.604133385494237</v>
      </c>
      <c r="I34" s="8">
        <f t="shared" si="3"/>
        <v>0.40526999784784778</v>
      </c>
    </row>
    <row r="35" spans="2:9" x14ac:dyDescent="0.25">
      <c r="B35" s="2">
        <v>3</v>
      </c>
      <c r="C35" s="14">
        <f t="shared" si="4"/>
        <v>38.37983068000478</v>
      </c>
      <c r="D35" s="14">
        <f t="shared" si="5"/>
        <v>2.5923656495143832</v>
      </c>
      <c r="E35" s="14">
        <f t="shared" si="6"/>
        <v>107.62016931999523</v>
      </c>
      <c r="F35" s="14">
        <f t="shared" si="7"/>
        <v>-7.5923656495143828</v>
      </c>
      <c r="G35" s="14">
        <f t="shared" si="1"/>
        <v>100.55796816005736</v>
      </c>
      <c r="H35" s="14">
        <f t="shared" si="2"/>
        <v>61.182790527203551</v>
      </c>
      <c r="I35" s="8">
        <f t="shared" si="3"/>
        <v>0.48360695083187721</v>
      </c>
    </row>
    <row r="36" spans="2:9" x14ac:dyDescent="0.25">
      <c r="B36" s="2">
        <v>4</v>
      </c>
      <c r="C36" s="14">
        <f t="shared" si="4"/>
        <v>39.405904765294409</v>
      </c>
      <c r="D36" s="14">
        <f t="shared" si="5"/>
        <v>3.1761615747192278</v>
      </c>
      <c r="E36" s="14">
        <f t="shared" si="6"/>
        <v>106.59409523470559</v>
      </c>
      <c r="F36" s="14">
        <f t="shared" si="7"/>
        <v>-8.1761615747192273</v>
      </c>
      <c r="G36" s="14">
        <f t="shared" si="1"/>
        <v>112.87085718353291</v>
      </c>
      <c r="H36" s="14">
        <f t="shared" si="2"/>
        <v>69.322839935051121</v>
      </c>
      <c r="I36" s="8">
        <f t="shared" si="3"/>
        <v>0.54417353572303551</v>
      </c>
    </row>
    <row r="37" spans="2:9" x14ac:dyDescent="0.25">
      <c r="B37" s="2">
        <v>5</v>
      </c>
      <c r="C37" s="14">
        <f t="shared" si="4"/>
        <v>40.201540822355582</v>
      </c>
      <c r="D37" s="14">
        <f t="shared" si="5"/>
        <v>3.6461024351358642</v>
      </c>
      <c r="E37" s="14">
        <f t="shared" si="6"/>
        <v>105.79845917764442</v>
      </c>
      <c r="F37" s="14">
        <f t="shared" si="7"/>
        <v>-8.6461024351358642</v>
      </c>
      <c r="G37" s="14">
        <f t="shared" si="1"/>
        <v>122.41848986826697</v>
      </c>
      <c r="H37" s="14">
        <f t="shared" si="2"/>
        <v>75.60242533532049</v>
      </c>
      <c r="I37" s="8">
        <f t="shared" si="3"/>
        <v>0.59107053773202978</v>
      </c>
    </row>
    <row r="38" spans="2:9" x14ac:dyDescent="0.25">
      <c r="B38" s="2">
        <v>6</v>
      </c>
      <c r="C38" s="14">
        <f t="shared" si="4"/>
        <v>40.819002158141735</v>
      </c>
      <c r="D38" s="14">
        <f t="shared" si="5"/>
        <v>4.0211515925496197</v>
      </c>
      <c r="E38" s="14">
        <f t="shared" si="6"/>
        <v>105.18099784185827</v>
      </c>
      <c r="F38" s="14">
        <f t="shared" si="7"/>
        <v>-9.0211515925496197</v>
      </c>
      <c r="G38" s="14">
        <f t="shared" si="1"/>
        <v>129.8280258977008</v>
      </c>
      <c r="H38" s="14">
        <f t="shared" si="2"/>
        <v>80.456360187245053</v>
      </c>
      <c r="I38" s="8">
        <f t="shared" si="3"/>
        <v>0.62742500877778418</v>
      </c>
    </row>
    <row r="39" spans="2:9" x14ac:dyDescent="0.25">
      <c r="B39" s="2">
        <v>7</v>
      </c>
      <c r="C39" s="14">
        <f t="shared" si="4"/>
        <v>41.298498244791112</v>
      </c>
      <c r="D39" s="14">
        <f t="shared" si="5"/>
        <v>4.318618437291228</v>
      </c>
      <c r="E39" s="14">
        <f t="shared" si="6"/>
        <v>104.70150175520888</v>
      </c>
      <c r="F39" s="14">
        <f t="shared" si="7"/>
        <v>-9.318618437291228</v>
      </c>
      <c r="G39" s="14">
        <f t="shared" si="1"/>
        <v>135.58197893749332</v>
      </c>
      <c r="H39" s="14">
        <f t="shared" si="2"/>
        <v>84.214074633198948</v>
      </c>
      <c r="I39" s="8">
        <f t="shared" si="3"/>
        <v>0.6556321642227867</v>
      </c>
    </row>
    <row r="40" spans="2:9" x14ac:dyDescent="0.25">
      <c r="B40" s="2">
        <v>8</v>
      </c>
      <c r="C40" s="14">
        <f t="shared" si="4"/>
        <v>41.6710429158003</v>
      </c>
      <c r="D40" s="14">
        <f t="shared" si="5"/>
        <v>4.553479342051129</v>
      </c>
      <c r="E40" s="14">
        <f t="shared" si="6"/>
        <v>104.3289570841997</v>
      </c>
      <c r="F40" s="14">
        <f t="shared" si="7"/>
        <v>-9.5534793420511299</v>
      </c>
      <c r="G40" s="14">
        <f t="shared" si="1"/>
        <v>140.05251498960354</v>
      </c>
      <c r="H40" s="14">
        <f t="shared" si="2"/>
        <v>87.126612475856803</v>
      </c>
      <c r="I40" s="8">
        <f t="shared" si="3"/>
        <v>0.6775330999128808</v>
      </c>
    </row>
    <row r="41" spans="2:9" x14ac:dyDescent="0.25">
      <c r="B41" s="2">
        <v>9</v>
      </c>
      <c r="C41" s="14">
        <f t="shared" si="0"/>
        <v>41.368319382273377</v>
      </c>
      <c r="D41" s="14">
        <f t="shared" si="5"/>
        <v>4.6714009448762983</v>
      </c>
      <c r="E41" s="14">
        <f t="shared" si="6"/>
        <v>104.63168061772663</v>
      </c>
      <c r="F41" s="14">
        <f t="shared" si="7"/>
        <v>-9.6714009448762983</v>
      </c>
      <c r="G41" s="14">
        <f t="shared" si="1"/>
        <v>143.42693400459507</v>
      </c>
      <c r="H41" s="14">
        <f t="shared" si="2"/>
        <v>89.436323731803242</v>
      </c>
      <c r="I41" s="8">
        <f t="shared" si="3"/>
        <v>0.694296065707531</v>
      </c>
    </row>
    <row r="42" spans="2:9" x14ac:dyDescent="0.25">
      <c r="B42" s="2">
        <v>10</v>
      </c>
      <c r="C42" s="14">
        <f t="shared" si="0"/>
        <v>41.572268799441623</v>
      </c>
      <c r="D42" s="14">
        <f t="shared" si="5"/>
        <v>4.8105771116647107</v>
      </c>
      <c r="E42" s="14">
        <f t="shared" si="6"/>
        <v>104.42773120055838</v>
      </c>
      <c r="F42" s="14">
        <f t="shared" si="7"/>
        <v>-9.8105771116647098</v>
      </c>
      <c r="G42" s="14">
        <f t="shared" si="1"/>
        <v>146.08309126079661</v>
      </c>
      <c r="H42" s="14">
        <f t="shared" si="2"/>
        <v>91.167486361226111</v>
      </c>
      <c r="I42" s="8">
        <f t="shared" si="3"/>
        <v>0.70730987813454238</v>
      </c>
    </row>
    <row r="43" spans="2:9" x14ac:dyDescent="0.25">
      <c r="B43" s="2">
        <v>11</v>
      </c>
      <c r="C43" s="14">
        <f t="shared" si="0"/>
        <v>41.730603517303599</v>
      </c>
      <c r="D43" s="14">
        <f t="shared" si="5"/>
        <v>4.9194113480508195</v>
      </c>
      <c r="E43" s="14">
        <f t="shared" si="6"/>
        <v>104.26939648269641</v>
      </c>
      <c r="F43" s="14">
        <f t="shared" si="7"/>
        <v>-9.9194113480508186</v>
      </c>
      <c r="G43" s="14">
        <f t="shared" si="1"/>
        <v>148.14635922971939</v>
      </c>
      <c r="H43" s="14">
        <f t="shared" si="2"/>
        <v>92.510873144694273</v>
      </c>
      <c r="I43" s="8">
        <f t="shared" si="3"/>
        <v>0.7174160079900358</v>
      </c>
    </row>
    <row r="44" spans="2:9" x14ac:dyDescent="0.25">
      <c r="B44" s="2">
        <v>12</v>
      </c>
      <c r="C44" s="14">
        <f t="shared" si="0"/>
        <v>41.853561430545433</v>
      </c>
      <c r="D44" s="14">
        <f t="shared" si="5"/>
        <v>5.0044024936112725</v>
      </c>
      <c r="E44" s="14">
        <f t="shared" si="6"/>
        <v>104.14643856945457</v>
      </c>
      <c r="F44" s="14">
        <f t="shared" si="7"/>
        <v>-10.004402493611273</v>
      </c>
      <c r="G44" s="14">
        <f t="shared" si="1"/>
        <v>149.74934090696215</v>
      </c>
      <c r="H44" s="14">
        <f t="shared" si="2"/>
        <v>93.553751004700473</v>
      </c>
      <c r="I44" s="8">
        <f t="shared" si="3"/>
        <v>0.72526589697195032</v>
      </c>
    </row>
    <row r="45" spans="2:9" x14ac:dyDescent="0.25">
      <c r="B45" s="2">
        <v>13</v>
      </c>
      <c r="C45" s="14">
        <f t="shared" ref="C45:C56" si="8">($G$22*($D$23+I44)+$G$21*I44+$G$23*$D$24)/$D$23</f>
        <v>41.949068413158727</v>
      </c>
      <c r="D45" s="14">
        <f t="shared" ref="D45:D56" si="9">C45*I44/$G$24</f>
        <v>5.070704788301212</v>
      </c>
      <c r="E45" s="14">
        <f t="shared" ref="E45:E56" si="10">$G$21+$G$22-C45</f>
        <v>104.05093158684127</v>
      </c>
      <c r="F45" s="14">
        <f t="shared" ref="F45:F56" si="11">-$G$23-D45</f>
        <v>-10.070704788301212</v>
      </c>
      <c r="G45" s="14">
        <f t="shared" ref="G45:G56" si="12">E45*I44-F45*$D$24</f>
        <v>150.99487814035655</v>
      </c>
      <c r="H45" s="14">
        <f t="shared" ref="H45:H56" si="13">E45*0.75*I44-F45*$D$24/2</f>
        <v>94.363587127202649</v>
      </c>
      <c r="I45" s="8">
        <f t="shared" ref="I45:I56" si="14">1/$D$22*1/6*$D$24*(2*H45+G45)*$D$24+1/$D$21*1/3*$D$24*G45*$D$23+$I$31</f>
        <v>0.7313643332621016</v>
      </c>
    </row>
    <row r="46" spans="2:9" x14ac:dyDescent="0.25">
      <c r="B46" s="2">
        <v>14</v>
      </c>
      <c r="C46" s="14">
        <f t="shared" si="8"/>
        <v>42.023266054688904</v>
      </c>
      <c r="D46" s="14">
        <f t="shared" si="9"/>
        <v>5.1223863265972431</v>
      </c>
      <c r="E46" s="14">
        <f t="shared" si="10"/>
        <v>103.9767339453111</v>
      </c>
      <c r="F46" s="14">
        <f t="shared" si="11"/>
        <v>-10.122386326597244</v>
      </c>
      <c r="G46" s="14">
        <f t="shared" si="12"/>
        <v>151.96277214616271</v>
      </c>
      <c r="H46" s="14">
        <f t="shared" si="13"/>
        <v>94.992604747252201</v>
      </c>
      <c r="I46" s="8">
        <f t="shared" si="14"/>
        <v>0.73610274457443503</v>
      </c>
    </row>
    <row r="47" spans="2:9" x14ac:dyDescent="0.25">
      <c r="B47" s="2">
        <v>15</v>
      </c>
      <c r="C47" s="14">
        <f t="shared" si="8"/>
        <v>42.080916725655626</v>
      </c>
      <c r="D47" s="14">
        <f t="shared" si="9"/>
        <v>5.1626463826605589</v>
      </c>
      <c r="E47" s="14">
        <f t="shared" si="10"/>
        <v>103.91908327434437</v>
      </c>
      <c r="F47" s="14">
        <f t="shared" si="11"/>
        <v>-10.162646382660558</v>
      </c>
      <c r="G47" s="14">
        <f t="shared" si="12"/>
        <v>152.71497028185834</v>
      </c>
      <c r="H47" s="14">
        <f t="shared" si="13"/>
        <v>95.481265743905212</v>
      </c>
      <c r="I47" s="8">
        <f t="shared" si="14"/>
        <v>0.73978482338138407</v>
      </c>
    </row>
    <row r="48" spans="2:9" x14ac:dyDescent="0.25">
      <c r="B48" s="2">
        <v>16</v>
      </c>
      <c r="C48" s="14">
        <f t="shared" si="8"/>
        <v>42.125715351140173</v>
      </c>
      <c r="D48" s="14">
        <f t="shared" si="9"/>
        <v>5.1939941484762819</v>
      </c>
      <c r="E48" s="14">
        <f t="shared" si="10"/>
        <v>103.87428464885983</v>
      </c>
      <c r="F48" s="14">
        <f t="shared" si="11"/>
        <v>-10.193994148476282</v>
      </c>
      <c r="G48" s="14">
        <f t="shared" si="12"/>
        <v>153.29957543639648</v>
      </c>
      <c r="H48" s="14">
        <f t="shared" si="13"/>
        <v>95.860942548904347</v>
      </c>
      <c r="I48" s="8">
        <f t="shared" si="14"/>
        <v>0.74264629331412157</v>
      </c>
    </row>
    <row r="49" spans="2:10" x14ac:dyDescent="0.25">
      <c r="B49" s="2">
        <v>17</v>
      </c>
      <c r="C49" s="14">
        <f t="shared" si="8"/>
        <v>42.160529901988475</v>
      </c>
      <c r="D49" s="14">
        <f t="shared" si="9"/>
        <v>5.2183935426451544</v>
      </c>
      <c r="E49" s="14">
        <f t="shared" si="10"/>
        <v>103.83947009801153</v>
      </c>
      <c r="F49" s="14">
        <f t="shared" si="11"/>
        <v>-10.218393542645154</v>
      </c>
      <c r="G49" s="14">
        <f t="shared" si="12"/>
        <v>153.75394913782949</v>
      </c>
      <c r="H49" s="14">
        <f t="shared" si="13"/>
        <v>96.155973960912462</v>
      </c>
      <c r="I49" s="8">
        <f t="shared" si="14"/>
        <v>0.74487018228171364</v>
      </c>
    </row>
    <row r="50" spans="2:10" x14ac:dyDescent="0.25">
      <c r="B50" s="2">
        <v>18</v>
      </c>
      <c r="C50" s="14">
        <f t="shared" si="8"/>
        <v>42.18758721776085</v>
      </c>
      <c r="D50" s="14">
        <f t="shared" si="9"/>
        <v>5.2373792968198698</v>
      </c>
      <c r="E50" s="14">
        <f t="shared" si="10"/>
        <v>103.81241278223915</v>
      </c>
      <c r="F50" s="14">
        <f t="shared" si="11"/>
        <v>-10.237379296819871</v>
      </c>
      <c r="G50" s="14">
        <f t="shared" si="12"/>
        <v>154.10711555835999</v>
      </c>
      <c r="H50" s="14">
        <f t="shared" si="13"/>
        <v>96.385250487232739</v>
      </c>
      <c r="I50" s="8">
        <f t="shared" si="14"/>
        <v>0.74659863945092653</v>
      </c>
    </row>
    <row r="51" spans="2:10" x14ac:dyDescent="0.25">
      <c r="B51" s="2">
        <v>19</v>
      </c>
      <c r="C51" s="14">
        <f t="shared" si="8"/>
        <v>42.208616779986272</v>
      </c>
      <c r="D51" s="14">
        <f t="shared" si="9"/>
        <v>5.2521493101738832</v>
      </c>
      <c r="E51" s="14">
        <f t="shared" si="10"/>
        <v>103.79138322001373</v>
      </c>
      <c r="F51" s="14">
        <f t="shared" si="11"/>
        <v>-10.252149310173884</v>
      </c>
      <c r="G51" s="14">
        <f t="shared" si="12"/>
        <v>154.38162532509611</v>
      </c>
      <c r="H51" s="14">
        <f t="shared" si="13"/>
        <v>96.563439037246056</v>
      </c>
      <c r="I51" s="8">
        <f t="shared" si="14"/>
        <v>0.7479420876873113</v>
      </c>
    </row>
    <row r="52" spans="2:10" x14ac:dyDescent="0.25">
      <c r="B52" s="2">
        <v>20</v>
      </c>
      <c r="C52" s="14">
        <f t="shared" si="8"/>
        <v>42.22496206686229</v>
      </c>
      <c r="D52" s="14">
        <f t="shared" si="9"/>
        <v>5.2636377134677508</v>
      </c>
      <c r="E52" s="14">
        <f t="shared" si="10"/>
        <v>103.77503793313771</v>
      </c>
      <c r="F52" s="14">
        <f t="shared" si="11"/>
        <v>-10.263637713467752</v>
      </c>
      <c r="G52" s="14">
        <f t="shared" si="12"/>
        <v>154.59500137254906</v>
      </c>
      <c r="H52" s="14">
        <f t="shared" si="13"/>
        <v>96.701930316659769</v>
      </c>
      <c r="I52" s="8">
        <f t="shared" si="14"/>
        <v>0.74898631802081916</v>
      </c>
    </row>
    <row r="53" spans="2:10" x14ac:dyDescent="0.25">
      <c r="B53" s="2">
        <v>21</v>
      </c>
      <c r="C53" s="14">
        <f t="shared" si="8"/>
        <v>42.237666869253296</v>
      </c>
      <c r="D53" s="14">
        <f t="shared" si="9"/>
        <v>5.2725724316986611</v>
      </c>
      <c r="E53" s="14">
        <f t="shared" si="10"/>
        <v>103.7623331307467</v>
      </c>
      <c r="F53" s="14">
        <f t="shared" si="11"/>
        <v>-10.272572431698661</v>
      </c>
      <c r="G53" s="14">
        <f t="shared" si="12"/>
        <v>154.7608610785876</v>
      </c>
      <c r="H53" s="14">
        <f t="shared" si="13"/>
        <v>96.809572499505691</v>
      </c>
      <c r="I53" s="8">
        <f t="shared" si="14"/>
        <v>0.7497979923606346</v>
      </c>
    </row>
    <row r="54" spans="2:10" x14ac:dyDescent="0.25">
      <c r="B54" s="2">
        <v>22</v>
      </c>
      <c r="C54" s="14">
        <f t="shared" si="8"/>
        <v>42.247542240387716</v>
      </c>
      <c r="D54" s="14">
        <f t="shared" si="9"/>
        <v>5.2795203923356366</v>
      </c>
      <c r="E54" s="14">
        <f t="shared" si="10"/>
        <v>103.75245775961228</v>
      </c>
      <c r="F54" s="14">
        <f t="shared" si="11"/>
        <v>-10.279520392335638</v>
      </c>
      <c r="G54" s="14">
        <f t="shared" si="12"/>
        <v>154.8897874731561</v>
      </c>
      <c r="H54" s="14">
        <f t="shared" si="13"/>
        <v>96.89323986923776</v>
      </c>
      <c r="I54" s="8">
        <f t="shared" si="14"/>
        <v>0.75042891369500664</v>
      </c>
      <c r="J54" s="9" t="s">
        <v>14</v>
      </c>
    </row>
    <row r="55" spans="2:10" x14ac:dyDescent="0.25">
      <c r="B55" s="2">
        <v>23</v>
      </c>
      <c r="C55" s="14">
        <f t="shared" si="8"/>
        <v>42.255218449955912</v>
      </c>
      <c r="D55" s="14">
        <f t="shared" si="9"/>
        <v>5.2849229465576029</v>
      </c>
      <c r="E55" s="14">
        <f t="shared" si="10"/>
        <v>103.74478155004408</v>
      </c>
      <c r="F55" s="14">
        <f t="shared" si="11"/>
        <v>-10.284922946557604</v>
      </c>
      <c r="G55" s="14">
        <f t="shared" si="12"/>
        <v>154.99000581930738</v>
      </c>
      <c r="H55" s="14">
        <f t="shared" si="13"/>
        <v>96.958273839685035</v>
      </c>
      <c r="I55" s="8">
        <f t="shared" si="14"/>
        <v>0.75091934110939085</v>
      </c>
      <c r="J55" s="10" t="s">
        <v>14</v>
      </c>
    </row>
    <row r="56" spans="2:10" x14ac:dyDescent="0.25">
      <c r="B56" s="2">
        <v>24</v>
      </c>
      <c r="C56" s="14">
        <f t="shared" si="8"/>
        <v>42.261185316830925</v>
      </c>
      <c r="D56" s="14">
        <f t="shared" si="9"/>
        <v>5.2891235721027572</v>
      </c>
      <c r="E56" s="14">
        <f t="shared" si="10"/>
        <v>103.73881468316907</v>
      </c>
      <c r="F56" s="14">
        <f t="shared" si="11"/>
        <v>-10.289123572102756</v>
      </c>
      <c r="G56" s="14">
        <f t="shared" si="12"/>
        <v>155.06790916012517</v>
      </c>
      <c r="H56" s="14">
        <f t="shared" si="13"/>
        <v>97.008825172401231</v>
      </c>
      <c r="I56" s="8">
        <f t="shared" si="14"/>
        <v>0.75130056405127921</v>
      </c>
      <c r="J56" t="s">
        <v>14</v>
      </c>
    </row>
  </sheetData>
  <conditionalFormatting sqref="I32:I5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ÜBSP11_THIIO</vt:lpstr>
      <vt:lpstr>Variante</vt:lpstr>
      <vt:lpstr>ÜBSP11_THIIO!Druckbereich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Göttsche, Jens</dc:creator>
  <cp:lastModifiedBy>Göttsche, Jens</cp:lastModifiedBy>
  <cp:lastPrinted>2020-05-19T10:50:47Z</cp:lastPrinted>
  <dcterms:created xsi:type="dcterms:W3CDTF">2018-03-29T12:01:16Z</dcterms:created>
  <dcterms:modified xsi:type="dcterms:W3CDTF">2020-05-20T12:42:38Z</dcterms:modified>
</cp:coreProperties>
</file>